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ожение (доходы, источни (2)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'приложение (доходы, источни (2)'!$A$8:$F$44</definedName>
    <definedName name="Z_6CB88F76_ADF1_43EB_B8FB_32CF6D2656A6_.wvu.Cols" localSheetId="0" hidden="1">'приложение (доходы, источни (2)'!$C:$C,'приложение (доходы, источни (2)'!#REF!</definedName>
    <definedName name="Z_6CB88F76_ADF1_43EB_B8FB_32CF6D2656A6_.wvu.FilterData" localSheetId="0" hidden="1">'приложение (доходы, источни (2)'!$A$4:$C$44</definedName>
    <definedName name="Z_6CB88F76_ADF1_43EB_B8FB_32CF6D2656A6_.wvu.PrintArea" localSheetId="0" hidden="1">'приложение (доходы, источни (2)'!$A$1:$C$46</definedName>
    <definedName name="Z_8E2E7D81_C767_11D8_A2FD_006098EF8B30_.wvu.Cols" localSheetId="0" hidden="1">'приложение (доходы, источни (2)'!$C:$C</definedName>
    <definedName name="Z_8E2E7D81_C767_11D8_A2FD_006098EF8B30_.wvu.FilterData" localSheetId="0" hidden="1">'приложение (доходы, источни (2)'!$A$4:$C$44</definedName>
    <definedName name="Z_8E2E7D81_C767_11D8_A2FD_006098EF8B30_.wvu.PrintArea" localSheetId="0" hidden="1">'приложение (доходы, источни (2)'!$A$1:$C$44</definedName>
    <definedName name="Z_C273FD5C_3AE3_4501_923F_93B15EE5EDDB_.wvu.FilterData" localSheetId="0" hidden="1">'приложение (доходы, источни (2)'!$A$4:$C$44</definedName>
    <definedName name="Z_D5E1AF6B_71F1_4B33_880B_72787157ADA9_.wvu.Cols" localSheetId="0" hidden="1">'приложение (доходы, источни (2)'!$C:$C,'приложение (доходы, источни (2)'!#REF!</definedName>
    <definedName name="Z_D5E1AF6B_71F1_4B33_880B_72787157ADA9_.wvu.PrintArea" localSheetId="0" hidden="1">'приложение (доходы, источни (2)'!$A:$C</definedName>
    <definedName name="Z_D5E1AF6B_71F1_4B33_880B_72787157ADA9_.wvu.Rows" localSheetId="0" hidden="1">'приложение (доходы, источни (2)'!#REF!</definedName>
    <definedName name="Z_EFA5B1DC_5497_4E2C_A2B5_ED756C88CC7C_.wvu.Cols" localSheetId="0" hidden="1">'приложение (доходы, источни (2)'!#REF!</definedName>
    <definedName name="Z_EFA5B1DC_5497_4E2C_A2B5_ED756C88CC7C_.wvu.FilterData" localSheetId="0" hidden="1">'приложение (доходы, источни (2)'!$A$4:$C$44</definedName>
    <definedName name="Z_EFA5B1DC_5497_4E2C_A2B5_ED756C88CC7C_.wvu.PrintArea" localSheetId="0" hidden="1">'приложение (доходы, источни (2)'!$A$1:$C$44</definedName>
    <definedName name="Z_EFA5B1DC_5497_4E2C_A2B5_ED756C88CC7C_.wvu.Rows" localSheetId="0" hidden="1">'приложение (доходы, источни (2)'!#REF!</definedName>
    <definedName name="_xlnm.Print_Titles" localSheetId="0">'приложение (доходы, источни (2)'!$6:$6</definedName>
    <definedName name="_xlnm.Print_Area" localSheetId="0">'приложение (доходы, источни (2)'!$A$1:$F$57</definedName>
  </definedNames>
  <calcPr calcId="124519"/>
</workbook>
</file>

<file path=xl/calcChain.xml><?xml version="1.0" encoding="utf-8"?>
<calcChain xmlns="http://schemas.openxmlformats.org/spreadsheetml/2006/main">
  <c r="F17" i="4"/>
  <c r="F55"/>
  <c r="F54"/>
  <c r="F53"/>
  <c r="F52"/>
  <c r="F51"/>
  <c r="F48"/>
  <c r="F47"/>
  <c r="F46"/>
  <c r="E54" l="1"/>
  <c r="E55"/>
  <c r="C46" l="1"/>
  <c r="E47"/>
  <c r="D47"/>
  <c r="C47"/>
  <c r="E50"/>
  <c r="D50"/>
  <c r="D46" s="1"/>
  <c r="C50"/>
  <c r="E53"/>
  <c r="D53"/>
  <c r="C53"/>
  <c r="F38"/>
  <c r="F37"/>
  <c r="F36"/>
  <c r="F35"/>
  <c r="F34"/>
  <c r="F33"/>
  <c r="F30"/>
  <c r="F27"/>
  <c r="F22"/>
  <c r="F20"/>
  <c r="F19"/>
  <c r="F16"/>
  <c r="F14"/>
  <c r="F12"/>
  <c r="F10"/>
  <c r="E32"/>
  <c r="E31" s="1"/>
  <c r="E41"/>
  <c r="E9"/>
  <c r="F9" s="1"/>
  <c r="D9"/>
  <c r="C9"/>
  <c r="E21"/>
  <c r="F21" s="1"/>
  <c r="E24"/>
  <c r="C32"/>
  <c r="C31"/>
  <c r="D41"/>
  <c r="D21"/>
  <c r="C24"/>
  <c r="F24" s="1"/>
  <c r="D24"/>
  <c r="C29"/>
  <c r="C21"/>
  <c r="C13"/>
  <c r="C18"/>
  <c r="E39"/>
  <c r="E29"/>
  <c r="E18"/>
  <c r="F18" s="1"/>
  <c r="E15"/>
  <c r="E13"/>
  <c r="F13" s="1"/>
  <c r="E11"/>
  <c r="E8" l="1"/>
  <c r="E46"/>
  <c r="F29"/>
  <c r="D32"/>
  <c r="D31" s="1"/>
  <c r="D39"/>
  <c r="D29"/>
  <c r="D18"/>
  <c r="D15"/>
  <c r="D13"/>
  <c r="C11"/>
  <c r="F11" s="1"/>
  <c r="D11"/>
  <c r="D8" l="1"/>
  <c r="C15"/>
  <c r="F15" s="1"/>
  <c r="C8" l="1"/>
  <c r="F8" s="1"/>
  <c r="E7" l="1"/>
  <c r="F32"/>
  <c r="F31" l="1"/>
  <c r="C7"/>
  <c r="D7"/>
  <c r="F7" l="1"/>
</calcChain>
</file>

<file path=xl/sharedStrings.xml><?xml version="1.0" encoding="utf-8"?>
<sst xmlns="http://schemas.openxmlformats.org/spreadsheetml/2006/main" count="109" uniqueCount="106">
  <si>
    <t xml:space="preserve">                  Оценка ожидаемого исполнения бюджета Ленинградского сельского поселения </t>
  </si>
  <si>
    <t>1. Оценка ожидаемого исполнения бюджета поселения по доходам и источникам внутреннего финансирования дефицита бюджета</t>
  </si>
  <si>
    <t>(тыс.рублей)</t>
  </si>
  <si>
    <t xml:space="preserve">Код </t>
  </si>
  <si>
    <t>Наименование дохода</t>
  </si>
  <si>
    <t>Доходы, всего</t>
  </si>
  <si>
    <t>1 00 00000 00 0000 000</t>
  </si>
  <si>
    <t>Налоговые и неналоговые доходы</t>
  </si>
  <si>
    <t>1 03 02000 01 0000 110</t>
  </si>
  <si>
    <t>Акцизы по подакцизным товарам (продукции), производимым на территории Российской Федерации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</si>
  <si>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</si>
  <si>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</si>
  <si>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</si>
  <si>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</si>
  <si>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</si>
  <si>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</si>
  <si>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1 05 03000 01 0000 110</t>
  </si>
  <si>
    <t>Единый сельскохозяйственный  налог</t>
  </si>
  <si>
    <t>1 06 00000 00 0000 000</t>
  </si>
  <si>
    <t>Налоги на имущество</t>
  </si>
  <si>
    <t>1 06 01030 10 0000 110</t>
  </si>
  <si>
    <t>Налоги на имущество физических лиц</t>
  </si>
  <si>
    <t>1 06 06000 00 0000 110</t>
  </si>
  <si>
    <t>Земельный налог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</si>
  <si>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</si>
  <si>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</si>
  <si>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</si>
  <si>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</si>
  <si>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1 13 0100 00 0000 130</t>
  </si>
  <si>
    <t>Доходы от оказания платных услуг (работ)</t>
  </si>
  <si>
    <t>1 13 01995 10 0000 130</t>
  </si>
  <si>
    <t xml:space="preserve">Прочие доходы от оказания платных услуг (работ) получателями средств бюджетов сельских поселений </t>
  </si>
  <si>
    <t>1 16 00000 00 0000 000</t>
  </si>
  <si>
    <t>116 07010 10 0000 140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</si>
  <si>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</si>
  <si>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2 00 00000 00 0000 000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</si>
  <si>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</si>
  <si>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</si>
  <si>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</si>
  <si>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</si>
  <si>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</si>
  <si>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</si>
  <si>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2 07 00000 00 0000 000</t>
  </si>
  <si>
    <t>Прочие безвозмездные поступления</t>
  </si>
  <si>
    <t>2 07 05000 10 0000 150</t>
  </si>
  <si>
    <t>Прочие безвозмездные поступления в бюджеты поселений</t>
  </si>
  <si>
    <t xml:space="preserve">Заместитель главы поселения, 
начальник отдела экономики
и финансов администрации
Ленинградского сельского поселения
</t>
  </si>
  <si>
    <t>Наименование источников финансирования дефицита бюджета</t>
  </si>
  <si>
    <t>01 00 00 00 00 0000 000</t>
  </si>
  <si>
    <t>01 02 00 00 00 0000 000</t>
  </si>
  <si>
    <t>Кредиты кредитных организаций в валюте Российской Федерации</t>
  </si>
  <si>
    <t>01 02 00 00 10 0000 710</t>
  </si>
  <si>
    <t>01 02 00 00 10 0000 810</t>
  </si>
  <si>
    <t>01 05 00 00 00 0000 000</t>
  </si>
  <si>
    <t>Изменение остатков средств  на  счетах  по учету средств бюджета</t>
  </si>
  <si>
    <t>01 05 02 01 10 0000 610</t>
  </si>
  <si>
    <t>Штрафы, санкции, возмещение ущерба</t>
  </si>
  <si>
    <t>01 05 02 01 10 0000 510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</si>
  <si>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</si>
  <si>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</si>
  <si>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1 11 09080 10 0000 120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</si>
  <si>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</si>
  <si>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</si>
  <si>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</si>
  <si>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116 10123 10 0000 140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</si>
  <si>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</si>
  <si>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Погашение бюджетами сельских поселений кредитов от кредитных организаций  в валюте Российской Федерации</t>
  </si>
  <si>
    <t>01 03 01 00 10 0000 710</t>
  </si>
  <si>
    <t>Привлечение кредитов из других бюджетов бюджетной системы  Российской Федерации бюджетами сельских поселений в валюте Российской Федерации</t>
  </si>
  <si>
    <t>Источники финансирования дефицита бюджета, всего</t>
  </si>
  <si>
    <t>Привлечение кредитов от кредитных организаций бюджетами сельских поселений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</si>
  <si>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</si>
  <si>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</si>
  <si>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01 03 01 00 10 0000 810</t>
  </si>
  <si>
    <t>1 17 00000 00 0000 000</t>
  </si>
  <si>
    <t>Прочие неналоговые доходы</t>
  </si>
  <si>
    <t>Прочие неналоговые доходы бюджетов сельских поселений</t>
  </si>
  <si>
    <t>1 17 05050 10 0000 180</t>
  </si>
  <si>
    <t>2 02 30024 10 0000 150</t>
  </si>
  <si>
    <t>2 02 35118 10 0000 150</t>
  </si>
  <si>
    <t>2 02 15001 10 0000 150</t>
  </si>
  <si>
    <t xml:space="preserve">                        А.Г. Передириев</t>
  </si>
  <si>
    <t>Ленинградского района за 2023 год</t>
  </si>
  <si>
    <t>Бюджет, утвержденный решением Совета Ленинградского сельского поселения Ленинградского района от 28 декабря 2022 года № 64 с изменениями от 26 октября 2023 года № 57</t>
  </si>
  <si>
    <t>Кассовое исполнение на 01.11.2023 года</t>
  </si>
  <si>
    <t>Ожидаемое исполнение  за 2023 год по состоянию на 01.11.2023 года</t>
  </si>
  <si>
    <t>Процент ожидаемого исполнения по доходам за 2023 год %</t>
  </si>
  <si>
    <t>116 01154 01 0000 140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</si>
  <si>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</si>
  <si>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1 13 02995 10 0000 130</t>
  </si>
  <si>
    <t>Прочие доходы от компенсации затрат бюджетов сельских поселений</t>
  </si>
  <si>
    <t>2 02 25519 10 0000 150</t>
  </si>
  <si>
    <t>Субсидии бюджетам сельских поселений на поддержку отрасли культуры</t>
  </si>
  <si>
    <t>2 02 29999 10 0000 150</t>
  </si>
  <si>
    <t>Прочие субсидии бюджетам сельских поселений</t>
  </si>
  <si>
    <t>2 02 49999 10 0000 150</t>
  </si>
  <si>
    <t>Прочие межбюджетные трансферты, передаваемые бюджетам сельских поселений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</si>
  <si>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</si>
  <si>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</si>
  <si>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</si>
  <si>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2 18 60010 10 0000 150</t>
  </si>
  <si>
    <t>1 03 00000 00 0000 000</t>
  </si>
  <si>
    <t>Налоги на товары (работы, услуги), реализуемые на территории Российской Федерации</t>
  </si>
  <si>
    <t>Уточненные бюджетные назначения на 2023 год по состоянию на 01.11.2023 года</t>
  </si>
  <si>
    <t>Ожидаемое исполнение за 2023 год</t>
  </si>
  <si>
    <t xml:space="preserve">Процент ожидаемого исполнения за 2023 год к уточненным бюджетным назначениям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</si>
</sst>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.0"/>
    <numFmt numFmtId="167" formatCode="_-* #,##0.0_р_._-;\-* #,##0.0_р_._-;_-* &quot;-&quot;??_р_._-;_-@_-"/>
  </numFmts>
  <fonts count="29"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.5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3" fillId="0" borderId="0"/>
    <xf numFmtId="0" fontId="14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9" fillId="4" borderId="0" applyNumberFormat="0" applyBorder="0" applyAlignment="0" applyProtection="0"/>
  </cellStyleXfs>
  <cellXfs count="86">
    <xf numFmtId="0" fontId="0" fillId="0" borderId="0" xfId="0"/>
    <xf numFmtId="0" fontId="21" fillId="0" borderId="0" xfId="38" applyFont="1" applyFill="1"/>
    <xf numFmtId="0" fontId="21" fillId="0" borderId="0" xfId="38" applyFont="1" applyFill="1" applyAlignment="1">
      <alignment horizontal="left"/>
    </xf>
    <xf numFmtId="165" fontId="21" fillId="0" borderId="0" xfId="38" applyNumberFormat="1" applyFont="1" applyFill="1" applyAlignment="1">
      <alignment horizontal="right"/>
    </xf>
    <xf numFmtId="0" fontId="21" fillId="0" borderId="0" xfId="38" applyFont="1" applyFill="1" applyAlignment="1">
      <alignment horizontal="right" vertical="top"/>
    </xf>
    <xf numFmtId="0" fontId="21" fillId="0" borderId="10" xfId="38" applyFont="1" applyFill="1" applyBorder="1" applyAlignment="1">
      <alignment horizontal="center" vertical="center" wrapText="1"/>
    </xf>
    <xf numFmtId="166" fontId="21" fillId="0" borderId="10" xfId="38" applyNumberFormat="1" applyFont="1" applyFill="1" applyBorder="1" applyAlignment="1">
      <alignment horizontal="center" vertical="center" wrapText="1"/>
    </xf>
    <xf numFmtId="166" fontId="23" fillId="24" borderId="10" xfId="38" applyNumberFormat="1" applyFont="1" applyFill="1" applyBorder="1" applyAlignment="1">
      <alignment horizontal="center" vertical="center" wrapText="1"/>
    </xf>
    <xf numFmtId="0" fontId="24" fillId="0" borderId="10" xfId="38" applyFont="1" applyFill="1" applyBorder="1" applyAlignment="1">
      <alignment horizontal="left" vertical="center" wrapText="1"/>
    </xf>
    <xf numFmtId="165" fontId="24" fillId="0" borderId="10" xfId="38" applyNumberFormat="1" applyFont="1" applyFill="1" applyBorder="1" applyAlignment="1">
      <alignment horizontal="right" vertical="center" wrapText="1"/>
    </xf>
    <xf numFmtId="165" fontId="24" fillId="0" borderId="10" xfId="38" applyNumberFormat="1" applyFont="1" applyFill="1" applyBorder="1" applyAlignment="1">
      <alignment horizontal="right" vertical="top" wrapText="1"/>
    </xf>
    <xf numFmtId="166" fontId="24" fillId="0" borderId="10" xfId="38" applyNumberFormat="1" applyFont="1" applyFill="1" applyBorder="1" applyAlignment="1">
      <alignment horizontal="right" vertical="top"/>
    </xf>
    <xf numFmtId="0" fontId="21" fillId="0" borderId="0" xfId="38" applyFont="1" applyFill="1" applyBorder="1"/>
    <xf numFmtId="0" fontId="24" fillId="0" borderId="10" xfId="38" applyFont="1" applyBorder="1" applyAlignment="1">
      <alignment wrapText="1"/>
    </xf>
    <xf numFmtId="167" fontId="24" fillId="24" borderId="10" xfId="44" applyNumberFormat="1" applyFont="1" applyFill="1" applyBorder="1" applyAlignment="1">
      <alignment horizontal="right" vertical="top" wrapText="1"/>
    </xf>
    <xf numFmtId="165" fontId="24" fillId="24" borderId="10" xfId="38" applyNumberFormat="1" applyFont="1" applyFill="1" applyBorder="1" applyAlignment="1">
      <alignment horizontal="right" vertical="top" wrapText="1"/>
    </xf>
    <xf numFmtId="0" fontId="24" fillId="0" borderId="0" xfId="38" applyFont="1" applyFill="1" applyBorder="1"/>
    <xf numFmtId="0" fontId="24" fillId="24" borderId="0" xfId="38" applyFont="1" applyFill="1" applyBorder="1"/>
    <xf numFmtId="0" fontId="21" fillId="0" borderId="10" xfId="38" applyFont="1" applyBorder="1" applyAlignment="1">
      <alignment wrapText="1"/>
    </xf>
    <xf numFmtId="167" fontId="21" fillId="24" borderId="10" xfId="44" applyNumberFormat="1" applyFont="1" applyFill="1" applyBorder="1" applyAlignment="1">
      <alignment horizontal="right" vertical="top" wrapText="1"/>
    </xf>
    <xf numFmtId="165" fontId="21" fillId="24" borderId="10" xfId="38" applyNumberFormat="1" applyFont="1" applyFill="1" applyBorder="1" applyAlignment="1">
      <alignment horizontal="right" vertical="top" wrapText="1"/>
    </xf>
    <xf numFmtId="166" fontId="21" fillId="0" borderId="10" xfId="38" applyNumberFormat="1" applyFont="1" applyFill="1" applyBorder="1" applyAlignment="1">
      <alignment horizontal="right" vertical="top"/>
    </xf>
    <xf numFmtId="0" fontId="24" fillId="0" borderId="10" xfId="38" applyFont="1" applyBorder="1" applyAlignment="1">
      <alignment vertical="top" wrapText="1"/>
    </xf>
    <xf numFmtId="166" fontId="24" fillId="24" borderId="10" xfId="38" applyNumberFormat="1" applyFont="1" applyFill="1" applyBorder="1" applyAlignment="1">
      <alignment horizontal="right" vertical="top" wrapText="1"/>
    </xf>
    <xf numFmtId="165" fontId="24" fillId="24" borderId="10" xfId="38" applyNumberFormat="1" applyFont="1" applyFill="1" applyBorder="1" applyAlignment="1">
      <alignment horizontal="right" vertical="top"/>
    </xf>
    <xf numFmtId="0" fontId="21" fillId="0" borderId="10" xfId="38" applyFont="1" applyBorder="1" applyAlignment="1">
      <alignment vertical="top" wrapText="1"/>
    </xf>
    <xf numFmtId="166" fontId="21" fillId="24" borderId="10" xfId="38" applyNumberFormat="1" applyFont="1" applyFill="1" applyBorder="1" applyAlignment="1">
      <alignment horizontal="right" vertical="top" wrapText="1"/>
    </xf>
    <xf numFmtId="165" fontId="21" fillId="24" borderId="10" xfId="38" applyNumberFormat="1" applyFont="1" applyFill="1" applyBorder="1" applyAlignment="1">
      <alignment horizontal="right" vertical="top"/>
    </xf>
    <xf numFmtId="3" fontId="21" fillId="0" borderId="10" xfId="38" applyNumberFormat="1" applyFont="1" applyFill="1" applyBorder="1" applyAlignment="1">
      <alignment wrapText="1"/>
    </xf>
    <xf numFmtId="0" fontId="24" fillId="0" borderId="10" xfId="38" applyFont="1" applyBorder="1" applyAlignment="1">
      <alignment vertical="top"/>
    </xf>
    <xf numFmtId="0" fontId="21" fillId="0" borderId="11" xfId="38" applyFont="1" applyBorder="1" applyAlignment="1">
      <alignment vertical="top" wrapText="1"/>
    </xf>
    <xf numFmtId="0" fontId="21" fillId="0" borderId="10" xfId="38" applyFont="1" applyFill="1" applyBorder="1" applyAlignment="1">
      <alignment wrapText="1"/>
    </xf>
    <xf numFmtId="0" fontId="21" fillId="24" borderId="10" xfId="38" applyFont="1" applyFill="1" applyBorder="1" applyAlignment="1">
      <alignment horizontal="right" vertical="top" wrapText="1"/>
    </xf>
    <xf numFmtId="165" fontId="21" fillId="24" borderId="10" xfId="38" applyNumberFormat="1" applyFont="1" applyFill="1" applyBorder="1" applyAlignment="1">
      <alignment horizontal="right" vertical="top"/>
    </xf>
    <xf numFmtId="49" fontId="23" fillId="0" borderId="0" xfId="38" applyNumberFormat="1" applyFont="1" applyFill="1" applyBorder="1" applyAlignment="1">
      <alignment horizontal="justify" vertical="top" wrapText="1"/>
    </xf>
    <xf numFmtId="0" fontId="21" fillId="0" borderId="0" xfId="38" applyFont="1" applyFill="1" applyBorder="1" applyAlignment="1">
      <alignment horizontal="left" vertical="top" wrapText="1"/>
    </xf>
    <xf numFmtId="165" fontId="21" fillId="0" borderId="0" xfId="38" applyNumberFormat="1" applyFont="1" applyFill="1" applyBorder="1" applyAlignment="1">
      <alignment horizontal="center"/>
    </xf>
    <xf numFmtId="166" fontId="21" fillId="0" borderId="0" xfId="38" applyNumberFormat="1" applyFont="1" applyFill="1" applyBorder="1" applyAlignment="1">
      <alignment horizontal="center"/>
    </xf>
    <xf numFmtId="0" fontId="24" fillId="0" borderId="0" xfId="38" applyFont="1" applyFill="1"/>
    <xf numFmtId="0" fontId="21" fillId="0" borderId="0" xfId="38" applyFont="1" applyFill="1" applyBorder="1" applyAlignment="1">
      <alignment horizontal="left" wrapText="1"/>
    </xf>
    <xf numFmtId="165" fontId="21" fillId="0" borderId="0" xfId="38" applyNumberFormat="1" applyFont="1" applyFill="1" applyBorder="1" applyAlignment="1">
      <alignment horizontal="right"/>
    </xf>
    <xf numFmtId="0" fontId="24" fillId="0" borderId="10" xfId="38" applyFont="1" applyFill="1" applyBorder="1" applyAlignment="1">
      <alignment wrapText="1"/>
    </xf>
    <xf numFmtId="0" fontId="24" fillId="0" borderId="10" xfId="38" applyFont="1" applyFill="1" applyBorder="1" applyAlignment="1">
      <alignment horizontal="left" vertical="top" wrapText="1"/>
    </xf>
    <xf numFmtId="0" fontId="21" fillId="0" borderId="10" xfId="38" applyFont="1" applyFill="1" applyBorder="1" applyAlignment="1">
      <alignment horizontal="left" vertical="top" wrapText="1"/>
    </xf>
    <xf numFmtId="165" fontId="21" fillId="0" borderId="10" xfId="38" applyNumberFormat="1" applyFont="1" applyFill="1" applyBorder="1" applyAlignment="1"/>
    <xf numFmtId="165" fontId="24" fillId="0" borderId="10" xfId="38" applyNumberFormat="1" applyFont="1" applyFill="1" applyBorder="1" applyAlignment="1"/>
    <xf numFmtId="165" fontId="21" fillId="0" borderId="10" xfId="37" applyNumberFormat="1" applyFont="1" applyFill="1" applyBorder="1" applyAlignment="1" applyProtection="1">
      <protection hidden="1"/>
    </xf>
    <xf numFmtId="0" fontId="25" fillId="0" borderId="0" xfId="37" applyNumberFormat="1" applyFont="1" applyFill="1" applyBorder="1" applyAlignment="1" applyProtection="1">
      <alignment horizontal="left" vertical="top"/>
      <protection hidden="1"/>
    </xf>
    <xf numFmtId="0" fontId="21" fillId="0" borderId="0" xfId="37" applyNumberFormat="1" applyFont="1" applyFill="1" applyBorder="1" applyAlignment="1" applyProtection="1">
      <alignment horizontal="left" vertical="top" wrapText="1"/>
      <protection hidden="1"/>
    </xf>
    <xf numFmtId="165" fontId="21" fillId="0" borderId="0" xfId="37" applyNumberFormat="1" applyFont="1" applyFill="1" applyBorder="1" applyAlignment="1" applyProtection="1">
      <alignment horizontal="center"/>
      <protection hidden="1"/>
    </xf>
    <xf numFmtId="0" fontId="26" fillId="0" borderId="0" xfId="37" applyNumberFormat="1" applyFont="1" applyFill="1" applyBorder="1" applyAlignment="1" applyProtection="1">
      <alignment horizontal="left" vertical="top"/>
      <protection hidden="1"/>
    </xf>
    <xf numFmtId="0" fontId="24" fillId="0" borderId="0" xfId="37" applyNumberFormat="1" applyFont="1" applyFill="1" applyBorder="1" applyAlignment="1" applyProtection="1">
      <alignment horizontal="left" vertical="top" wrapText="1"/>
      <protection hidden="1"/>
    </xf>
    <xf numFmtId="165" fontId="24" fillId="0" borderId="0" xfId="37" applyNumberFormat="1" applyFont="1" applyFill="1" applyBorder="1" applyAlignment="1" applyProtection="1">
      <alignment horizontal="center"/>
      <protection hidden="1"/>
    </xf>
    <xf numFmtId="166" fontId="24" fillId="0" borderId="0" xfId="38" applyNumberFormat="1" applyFont="1" applyFill="1" applyBorder="1" applyAlignment="1">
      <alignment horizontal="center"/>
    </xf>
    <xf numFmtId="0" fontId="21" fillId="0" borderId="0" xfId="38" applyFont="1" applyFill="1" applyAlignment="1">
      <alignment horizontal="left" wrapText="1"/>
    </xf>
    <xf numFmtId="0" fontId="21" fillId="0" borderId="12" xfId="38" applyFont="1" applyBorder="1" applyAlignment="1">
      <alignment wrapText="1"/>
    </xf>
    <xf numFmtId="0" fontId="27" fillId="0" borderId="10" xfId="38" applyFont="1" applyBorder="1" applyAlignment="1">
      <alignment vertical="top" wrapText="1"/>
    </xf>
    <xf numFmtId="165" fontId="24" fillId="0" borderId="10" xfId="38" applyNumberFormat="1" applyFont="1" applyFill="1" applyBorder="1" applyAlignment="1">
      <alignment horizontal="right"/>
    </xf>
    <xf numFmtId="165" fontId="21" fillId="0" borderId="10" xfId="38" applyNumberFormat="1" applyFont="1" applyFill="1" applyBorder="1" applyAlignment="1">
      <alignment horizontal="right"/>
    </xf>
    <xf numFmtId="165" fontId="21" fillId="0" borderId="10" xfId="37" applyNumberFormat="1" applyFont="1" applyFill="1" applyBorder="1" applyAlignment="1" applyProtection="1">
      <alignment horizontal="right"/>
      <protection hidden="1"/>
    </xf>
    <xf numFmtId="0" fontId="21" fillId="0" borderId="10" xfId="0" applyFont="1" applyBorder="1" applyAlignment="1">
      <alignment wrapText="1"/>
    </xf>
    <xf numFmtId="0" fontId="21" fillId="0" borderId="12" xfId="38" applyNumberFormat="1" applyFont="1" applyBorder="1" applyAlignment="1">
      <alignment wrapText="1"/>
    </xf>
    <xf numFmtId="0" fontId="28" fillId="0" borderId="10" xfId="38" applyFont="1" applyBorder="1" applyAlignment="1">
      <alignment vertical="top" wrapText="1"/>
    </xf>
    <xf numFmtId="0" fontId="21" fillId="0" borderId="10" xfId="38" applyNumberFormat="1" applyFont="1" applyFill="1" applyBorder="1" applyAlignment="1">
      <alignment wrapText="1"/>
    </xf>
    <xf numFmtId="0" fontId="21" fillId="0" borderId="10" xfId="38" applyNumberFormat="1" applyFont="1" applyFill="1" applyBorder="1" applyAlignment="1">
      <alignment vertical="top" wrapText="1"/>
    </xf>
    <xf numFmtId="0" fontId="24" fillId="0" borderId="10" xfId="38" applyNumberFormat="1" applyFont="1" applyFill="1" applyBorder="1" applyAlignment="1">
      <alignment vertical="top" wrapText="1"/>
    </xf>
    <xf numFmtId="0" fontId="21" fillId="0" borderId="10" xfId="38" applyFont="1" applyBorder="1" applyAlignment="1">
      <alignment vertical="top"/>
    </xf>
    <xf numFmtId="0" fontId="21" fillId="0" borderId="11" xfId="38" applyFont="1" applyBorder="1" applyAlignment="1">
      <alignment vertical="top"/>
    </xf>
    <xf numFmtId="0" fontId="28" fillId="0" borderId="10" xfId="38" applyNumberFormat="1" applyFont="1" applyBorder="1" applyAlignment="1">
      <alignment vertical="top" wrapText="1"/>
    </xf>
    <xf numFmtId="0" fontId="20" fillId="0" borderId="0" xfId="38" applyFont="1" applyFill="1" applyBorder="1" applyAlignment="1">
      <alignment horizontal="left" wrapText="1"/>
    </xf>
    <xf numFmtId="0" fontId="20" fillId="0" borderId="0" xfId="38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2" fillId="0" borderId="0" xfId="0" applyFont="1" applyBorder="1" applyAlignment="1"/>
    <xf numFmtId="0" fontId="21" fillId="0" borderId="0" xfId="38" applyFont="1" applyFill="1" applyBorder="1" applyAlignment="1">
      <alignment horizontal="left" wrapText="1"/>
    </xf>
    <xf numFmtId="0" fontId="21" fillId="0" borderId="0" xfId="38" applyFont="1" applyFill="1" applyAlignment="1"/>
    <xf numFmtId="0" fontId="0" fillId="0" borderId="0" xfId="0" applyAlignment="1"/>
    <xf numFmtId="0" fontId="21" fillId="0" borderId="13" xfId="38" applyFont="1" applyBorder="1" applyAlignment="1">
      <alignment vertical="top" wrapText="1"/>
    </xf>
    <xf numFmtId="166" fontId="21" fillId="24" borderId="13" xfId="38" applyNumberFormat="1" applyFont="1" applyFill="1" applyBorder="1" applyAlignment="1">
      <alignment horizontal="right" vertical="top" wrapText="1"/>
    </xf>
    <xf numFmtId="165" fontId="21" fillId="24" borderId="13" xfId="38" applyNumberFormat="1" applyFont="1" applyFill="1" applyBorder="1" applyAlignment="1">
      <alignment horizontal="right" vertical="top"/>
    </xf>
    <xf numFmtId="166" fontId="21" fillId="0" borderId="13" xfId="38" applyNumberFormat="1" applyFont="1" applyFill="1" applyBorder="1" applyAlignment="1">
      <alignment horizontal="right" vertical="top"/>
    </xf>
    <xf numFmtId="0" fontId="24" fillId="0" borderId="14" xfId="38" applyFont="1" applyFill="1" applyBorder="1" applyAlignment="1">
      <alignment wrapText="1"/>
    </xf>
    <xf numFmtId="0" fontId="24" fillId="0" borderId="15" xfId="38" applyFont="1" applyBorder="1" applyAlignment="1">
      <alignment vertical="top" wrapText="1"/>
    </xf>
    <xf numFmtId="166" fontId="24" fillId="24" borderId="14" xfId="38" applyNumberFormat="1" applyFont="1" applyFill="1" applyBorder="1" applyAlignment="1">
      <alignment horizontal="right" vertical="top" wrapText="1"/>
    </xf>
    <xf numFmtId="165" fontId="24" fillId="24" borderId="14" xfId="38" applyNumberFormat="1" applyFont="1" applyFill="1" applyBorder="1" applyAlignment="1">
      <alignment horizontal="right" vertical="top"/>
    </xf>
    <xf numFmtId="166" fontId="24" fillId="0" borderId="14" xfId="38" applyNumberFormat="1" applyFont="1" applyFill="1" applyBorder="1" applyAlignment="1">
      <alignment horizontal="right" vertical="top"/>
    </xf>
    <xf numFmtId="0" fontId="21" fillId="0" borderId="10" xfId="38" applyFont="1" applyFill="1" applyBorder="1"/>
  </cellXfs>
  <cellStyles count="4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_Tmp2" xfId="37"/>
    <cellStyle name="Обычный_Xl0000147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Финансовый_Xl0000147" xfId="44"/>
    <cellStyle name="Хороший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7"/>
  </sheetPr>
  <dimension ref="A1:I88"/>
  <sheetViews>
    <sheetView tabSelected="1" topLeftCell="A10" zoomScale="85" zoomScaleNormal="85" workbookViewId="0">
      <pane xSplit="2" topLeftCell="C1" activePane="topRight" state="frozen"/>
      <selection activeCell="A6" sqref="A6"/>
      <selection pane="topRight" activeCell="A17" sqref="A17"/>
    </sheetView>
  </sheetViews>
  <sheetFormatPr defaultColWidth="8.7109375" defaultRowHeight="15.75"/>
  <cols>
    <col min="1" max="1" width="25.42578125" style="1" customWidth="1"/>
    <col min="2" max="2" width="49.140625" style="54" customWidth="1"/>
    <col min="3" max="3" width="17.42578125" style="3" customWidth="1"/>
    <col min="4" max="4" width="15.7109375" style="1" customWidth="1"/>
    <col min="5" max="5" width="16" style="1" customWidth="1"/>
    <col min="6" max="6" width="13.42578125" style="1" customWidth="1"/>
    <col min="7" max="16384" width="8.7109375" style="1"/>
  </cols>
  <sheetData>
    <row r="1" spans="1:9" ht="18.75">
      <c r="A1" s="70" t="s">
        <v>0</v>
      </c>
      <c r="B1" s="71"/>
      <c r="C1" s="71"/>
      <c r="D1" s="71"/>
      <c r="E1" s="71"/>
      <c r="F1" s="71"/>
    </row>
    <row r="2" spans="1:9" ht="18.75">
      <c r="A2" s="70" t="s">
        <v>82</v>
      </c>
      <c r="B2" s="72"/>
      <c r="C2" s="72"/>
      <c r="D2" s="72"/>
      <c r="E2" s="72"/>
      <c r="F2" s="72"/>
    </row>
    <row r="3" spans="1:9" ht="41.25" customHeight="1">
      <c r="A3" s="69" t="s">
        <v>1</v>
      </c>
      <c r="B3" s="69"/>
      <c r="C3" s="69"/>
      <c r="D3" s="69"/>
      <c r="E3" s="69"/>
      <c r="F3" s="69"/>
    </row>
    <row r="4" spans="1:9" ht="16.5" customHeight="1">
      <c r="B4" s="2"/>
      <c r="F4" s="4" t="s">
        <v>2</v>
      </c>
    </row>
    <row r="5" spans="1:9" ht="224.25" customHeight="1">
      <c r="A5" s="5" t="s">
        <v>3</v>
      </c>
      <c r="B5" s="6" t="s">
        <v>4</v>
      </c>
      <c r="C5" s="7" t="s">
        <v>83</v>
      </c>
      <c r="D5" s="6" t="s">
        <v>84</v>
      </c>
      <c r="E5" s="6" t="s">
        <v>85</v>
      </c>
      <c r="F5" s="6" t="s">
        <v>86</v>
      </c>
    </row>
    <row r="6" spans="1:9" ht="18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</row>
    <row r="7" spans="1:9" s="12" customFormat="1" ht="18" customHeight="1">
      <c r="A7" s="5"/>
      <c r="B7" s="8" t="s">
        <v>5</v>
      </c>
      <c r="C7" s="9">
        <f>SUM(C8+C31)</f>
        <v>304755</v>
      </c>
      <c r="D7" s="10">
        <f>SUM(D8+D31)</f>
        <v>230383.2</v>
      </c>
      <c r="E7" s="10">
        <f>SUM(E8+E31)</f>
        <v>290962</v>
      </c>
      <c r="F7" s="11">
        <f t="shared" ref="F7:F22" si="0">SUM(E7/C7*100)</f>
        <v>95.474069334383358</v>
      </c>
    </row>
    <row r="8" spans="1:9" s="16" customFormat="1" ht="16.5" customHeight="1">
      <c r="A8" s="13" t="s">
        <v>6</v>
      </c>
      <c r="B8" s="13" t="s">
        <v>7</v>
      </c>
      <c r="C8" s="14">
        <f>SUM(C10+C11+C13+C15+C18+C21+C24+C29)</f>
        <v>206769.90000000002</v>
      </c>
      <c r="D8" s="14">
        <f>SUM(D10+D11+D13+D15+D18+D21+D24+D29)</f>
        <v>150281.30000000002</v>
      </c>
      <c r="E8" s="14">
        <f>SUM(E10+E11+E13+E15+E18+E21+E24+E29)</f>
        <v>192863.00000000003</v>
      </c>
      <c r="F8" s="11">
        <f t="shared" si="0"/>
        <v>93.274214477058806</v>
      </c>
    </row>
    <row r="9" spans="1:9" s="16" customFormat="1" ht="50.25" customHeight="1">
      <c r="A9" s="13" t="s">
        <v>101</v>
      </c>
      <c r="B9" s="13" t="s">
        <v>102</v>
      </c>
      <c r="C9" s="14">
        <f>SUM(C10)</f>
        <v>15923</v>
      </c>
      <c r="D9" s="14">
        <f>SUM(D10)</f>
        <v>14199.5</v>
      </c>
      <c r="E9" s="15">
        <f>SUM(E10)</f>
        <v>15923</v>
      </c>
      <c r="F9" s="11">
        <f t="shared" si="0"/>
        <v>100</v>
      </c>
    </row>
    <row r="10" spans="1:9" s="16" customFormat="1" ht="48" customHeight="1">
      <c r="A10" s="18" t="s">
        <v>8</v>
      </c>
      <c r="B10" s="18" t="s">
        <v>9</v>
      </c>
      <c r="C10" s="19">
        <v>15923</v>
      </c>
      <c r="D10" s="20">
        <v>14199.5</v>
      </c>
      <c r="E10" s="20">
        <v>15923</v>
      </c>
      <c r="F10" s="21">
        <f t="shared" si="0"/>
        <v>100</v>
      </c>
      <c r="I10" s="17"/>
    </row>
    <row r="11" spans="1:9" s="16" customFormat="1" ht="17.25" customHeight="1">
      <c r="A11" s="22" t="s">
        <v>10</v>
      </c>
      <c r="B11" s="22" t="s">
        <v>11</v>
      </c>
      <c r="C11" s="23">
        <f>SUM(C12)</f>
        <v>99315</v>
      </c>
      <c r="D11" s="24">
        <f>SUM(D12)</f>
        <v>76809.2</v>
      </c>
      <c r="E11" s="24">
        <f>SUM(E12)</f>
        <v>99315</v>
      </c>
      <c r="F11" s="11">
        <f t="shared" si="0"/>
        <v>100</v>
      </c>
    </row>
    <row r="12" spans="1:9" s="12" customFormat="1" ht="18.75" customHeight="1">
      <c r="A12" s="25" t="s">
        <v>12</v>
      </c>
      <c r="B12" s="25" t="s">
        <v>13</v>
      </c>
      <c r="C12" s="26">
        <v>99315</v>
      </c>
      <c r="D12" s="27">
        <v>76809.2</v>
      </c>
      <c r="E12" s="27">
        <v>99315</v>
      </c>
      <c r="F12" s="21">
        <f t="shared" si="0"/>
        <v>100</v>
      </c>
    </row>
    <row r="13" spans="1:9" s="16" customFormat="1">
      <c r="A13" s="22" t="s">
        <v>14</v>
      </c>
      <c r="B13" s="22" t="s">
        <v>15</v>
      </c>
      <c r="C13" s="24">
        <f>SUM(C14)</f>
        <v>10833.3</v>
      </c>
      <c r="D13" s="24">
        <f>SUM(D14)</f>
        <v>8685.6</v>
      </c>
      <c r="E13" s="24">
        <f>SUM(E14)</f>
        <v>8685.6</v>
      </c>
      <c r="F13" s="11">
        <f t="shared" si="0"/>
        <v>80.175015923125926</v>
      </c>
    </row>
    <row r="14" spans="1:9" s="12" customFormat="1" ht="20.25" customHeight="1">
      <c r="A14" s="25" t="s">
        <v>16</v>
      </c>
      <c r="B14" s="25" t="s">
        <v>17</v>
      </c>
      <c r="C14" s="26">
        <v>10833.3</v>
      </c>
      <c r="D14" s="27">
        <v>8685.6</v>
      </c>
      <c r="E14" s="27">
        <v>8685.6</v>
      </c>
      <c r="F14" s="21">
        <f t="shared" si="0"/>
        <v>80.175015923125926</v>
      </c>
    </row>
    <row r="15" spans="1:9" s="16" customFormat="1" ht="24" customHeight="1">
      <c r="A15" s="22" t="s">
        <v>18</v>
      </c>
      <c r="B15" s="22" t="s">
        <v>19</v>
      </c>
      <c r="C15" s="23">
        <f>SUM(C16:C17)</f>
        <v>73291.399999999994</v>
      </c>
      <c r="D15" s="24">
        <f>SUM(D16:D17)</f>
        <v>49005.599999999999</v>
      </c>
      <c r="E15" s="24">
        <f>SUM(E16:E17)</f>
        <v>61291.4</v>
      </c>
      <c r="F15" s="11">
        <f t="shared" si="0"/>
        <v>83.627001257992077</v>
      </c>
    </row>
    <row r="16" spans="1:9" s="12" customFormat="1" ht="18.75" customHeight="1">
      <c r="A16" s="76" t="s">
        <v>20</v>
      </c>
      <c r="B16" s="76" t="s">
        <v>21</v>
      </c>
      <c r="C16" s="77">
        <v>34863.300000000003</v>
      </c>
      <c r="D16" s="78">
        <v>17984</v>
      </c>
      <c r="E16" s="78">
        <v>34863.300000000003</v>
      </c>
      <c r="F16" s="79">
        <f t="shared" si="0"/>
        <v>100</v>
      </c>
    </row>
    <row r="17" spans="1:6" s="85" customFormat="1" ht="26.25" customHeight="1">
      <c r="A17" s="25" t="s">
        <v>22</v>
      </c>
      <c r="B17" s="25" t="s">
        <v>23</v>
      </c>
      <c r="C17" s="26">
        <v>38428.1</v>
      </c>
      <c r="D17" s="33">
        <v>31021.599999999999</v>
      </c>
      <c r="E17" s="33">
        <v>26428.1</v>
      </c>
      <c r="F17" s="21">
        <f t="shared" si="0"/>
        <v>68.772851116760918</v>
      </c>
    </row>
    <row r="18" spans="1:6" s="16" customFormat="1" ht="54.75" customHeight="1">
      <c r="A18" s="80" t="s">
        <v>24</v>
      </c>
      <c r="B18" s="81" t="s">
        <v>25</v>
      </c>
      <c r="C18" s="82">
        <f>SUM(C19:C20)</f>
        <v>782.5</v>
      </c>
      <c r="D18" s="82">
        <f>SUM(D19:D20)</f>
        <v>650.20000000000005</v>
      </c>
      <c r="E18" s="83">
        <f>SUM(E19:E20)</f>
        <v>786.2</v>
      </c>
      <c r="F18" s="84">
        <f t="shared" si="0"/>
        <v>100.47284345047925</v>
      </c>
    </row>
    <row r="19" spans="1:6" s="16" customFormat="1" ht="111" customHeight="1">
      <c r="A19" s="28" t="s">
        <v>26</v>
      </c>
      <c r="B19" s="55" t="s">
        <v>27</v>
      </c>
      <c r="C19" s="26">
        <v>133</v>
      </c>
      <c r="D19" s="26">
        <v>136.69999999999999</v>
      </c>
      <c r="E19" s="27">
        <v>136.69999999999999</v>
      </c>
      <c r="F19" s="21">
        <f t="shared" si="0"/>
        <v>102.78195488721803</v>
      </c>
    </row>
    <row r="20" spans="1:6" s="16" customFormat="1" ht="147.75" customHeight="1">
      <c r="A20" s="28" t="s">
        <v>60</v>
      </c>
      <c r="B20" s="61" t="s">
        <v>61</v>
      </c>
      <c r="C20" s="26">
        <v>649.5</v>
      </c>
      <c r="D20" s="26">
        <v>513.5</v>
      </c>
      <c r="E20" s="33">
        <v>649.5</v>
      </c>
      <c r="F20" s="21">
        <f t="shared" si="0"/>
        <v>100</v>
      </c>
    </row>
    <row r="21" spans="1:6" s="16" customFormat="1" ht="21.75" customHeight="1">
      <c r="A21" s="22" t="s">
        <v>28</v>
      </c>
      <c r="B21" s="22" t="s">
        <v>29</v>
      </c>
      <c r="C21" s="23">
        <f>SUM(C22)</f>
        <v>393</v>
      </c>
      <c r="D21" s="23">
        <f>SUM(D22:D23)</f>
        <v>624.1</v>
      </c>
      <c r="E21" s="23">
        <f>SUM(E22:E23)</f>
        <v>624.1</v>
      </c>
      <c r="F21" s="11">
        <f t="shared" si="0"/>
        <v>158.80407124681935</v>
      </c>
    </row>
    <row r="22" spans="1:6" s="16" customFormat="1" ht="50.25" customHeight="1">
      <c r="A22" s="25" t="s">
        <v>30</v>
      </c>
      <c r="B22" s="25" t="s">
        <v>31</v>
      </c>
      <c r="C22" s="26">
        <v>393</v>
      </c>
      <c r="D22" s="26">
        <v>474.1</v>
      </c>
      <c r="E22" s="27">
        <v>474.1</v>
      </c>
      <c r="F22" s="21">
        <f t="shared" si="0"/>
        <v>120.63613231552164</v>
      </c>
    </row>
    <row r="23" spans="1:6" s="16" customFormat="1" ht="38.25" customHeight="1">
      <c r="A23" s="25" t="s">
        <v>89</v>
      </c>
      <c r="B23" s="25" t="s">
        <v>90</v>
      </c>
      <c r="C23" s="26"/>
      <c r="D23" s="26">
        <v>150</v>
      </c>
      <c r="E23" s="33">
        <v>150</v>
      </c>
      <c r="F23" s="11"/>
    </row>
    <row r="24" spans="1:6" s="16" customFormat="1" ht="18" customHeight="1">
      <c r="A24" s="29" t="s">
        <v>32</v>
      </c>
      <c r="B24" s="56" t="s">
        <v>56</v>
      </c>
      <c r="C24" s="23">
        <f>SUM(C25:C28)</f>
        <v>301.10000000000002</v>
      </c>
      <c r="D24" s="24">
        <f>SUM(D25:D28)</f>
        <v>307.10000000000002</v>
      </c>
      <c r="E24" s="24">
        <f>SUM(E25:E28)</f>
        <v>307.10000000000002</v>
      </c>
      <c r="F24" s="11">
        <f>SUM(E24/C24*100)</f>
        <v>101.99269345732316</v>
      </c>
    </row>
    <row r="25" spans="1:6" s="16" customFormat="1" ht="53.25" customHeight="1">
      <c r="A25" s="67" t="s">
        <v>87</v>
      </c>
      <c r="B25" s="68" t="s">
        <v>88</v>
      </c>
      <c r="C25" s="23"/>
      <c r="D25" s="24">
        <v>5</v>
      </c>
      <c r="E25" s="24">
        <v>5</v>
      </c>
      <c r="F25" s="11"/>
    </row>
    <row r="26" spans="1:6" s="16" customFormat="1" ht="102" customHeight="1">
      <c r="A26" s="30" t="s">
        <v>62</v>
      </c>
      <c r="B26" s="62" t="s">
        <v>63</v>
      </c>
      <c r="C26" s="23"/>
      <c r="D26" s="33">
        <v>7</v>
      </c>
      <c r="E26" s="33">
        <v>7</v>
      </c>
      <c r="F26" s="11"/>
    </row>
    <row r="27" spans="1:6" s="16" customFormat="1" ht="96" customHeight="1">
      <c r="A27" s="30" t="s">
        <v>33</v>
      </c>
      <c r="B27" s="31" t="s">
        <v>34</v>
      </c>
      <c r="C27" s="32">
        <v>301.10000000000002</v>
      </c>
      <c r="D27" s="27">
        <v>301.10000000000002</v>
      </c>
      <c r="E27" s="27">
        <v>301.10000000000002</v>
      </c>
      <c r="F27" s="21">
        <f>SUM(E27/C27*100)</f>
        <v>100</v>
      </c>
    </row>
    <row r="28" spans="1:6" s="16" customFormat="1" ht="209.25" customHeight="1">
      <c r="A28" s="30" t="s">
        <v>64</v>
      </c>
      <c r="B28" s="63" t="s">
        <v>65</v>
      </c>
      <c r="C28" s="32"/>
      <c r="D28" s="33">
        <v>-6</v>
      </c>
      <c r="E28" s="33">
        <v>-6</v>
      </c>
      <c r="F28" s="11"/>
    </row>
    <row r="29" spans="1:6" s="16" customFormat="1" ht="22.5" customHeight="1">
      <c r="A29" s="29" t="s">
        <v>74</v>
      </c>
      <c r="B29" s="65" t="s">
        <v>75</v>
      </c>
      <c r="C29" s="24">
        <f>SUM(C30)</f>
        <v>5930.6</v>
      </c>
      <c r="D29" s="24">
        <f>SUM(D30)</f>
        <v>0</v>
      </c>
      <c r="E29" s="24">
        <f>SUM(E30)</f>
        <v>5930.6</v>
      </c>
      <c r="F29" s="11">
        <f t="shared" ref="F29:F32" si="1">SUM(E29/C29*100)</f>
        <v>100</v>
      </c>
    </row>
    <row r="30" spans="1:6" s="16" customFormat="1" ht="34.5" customHeight="1">
      <c r="A30" s="66" t="s">
        <v>77</v>
      </c>
      <c r="B30" s="64" t="s">
        <v>76</v>
      </c>
      <c r="C30" s="26">
        <v>5930.6</v>
      </c>
      <c r="D30" s="33"/>
      <c r="E30" s="33">
        <v>5930.6</v>
      </c>
      <c r="F30" s="21">
        <f>SUM(E30/C30*100)</f>
        <v>100</v>
      </c>
    </row>
    <row r="31" spans="1:6" s="16" customFormat="1">
      <c r="A31" s="13" t="s">
        <v>35</v>
      </c>
      <c r="B31" s="13" t="s">
        <v>36</v>
      </c>
      <c r="C31" s="23">
        <f>SUM(C33:C38)</f>
        <v>97985.099999999991</v>
      </c>
      <c r="D31" s="24">
        <f>SUM(D32+D39+D41)</f>
        <v>80101.900000000009</v>
      </c>
      <c r="E31" s="24">
        <f>SUM(E32+E39+E41)</f>
        <v>98099</v>
      </c>
      <c r="F31" s="11">
        <f t="shared" si="1"/>
        <v>100.11624216334934</v>
      </c>
    </row>
    <row r="32" spans="1:6" s="16" customFormat="1" ht="45.75" customHeight="1">
      <c r="A32" s="22" t="s">
        <v>37</v>
      </c>
      <c r="B32" s="22" t="s">
        <v>38</v>
      </c>
      <c r="C32" s="23">
        <f>SUM(C33:C38)</f>
        <v>97985.099999999991</v>
      </c>
      <c r="D32" s="24">
        <f>SUM(D33:D37)</f>
        <v>79988</v>
      </c>
      <c r="E32" s="24">
        <f>SUM(E33:E38)</f>
        <v>97985.099999999991</v>
      </c>
      <c r="F32" s="11">
        <f t="shared" si="1"/>
        <v>100</v>
      </c>
    </row>
    <row r="33" spans="1:6" s="16" customFormat="1" ht="51" customHeight="1">
      <c r="A33" s="25" t="s">
        <v>80</v>
      </c>
      <c r="B33" s="25" t="s">
        <v>39</v>
      </c>
      <c r="C33" s="26">
        <v>20251.2</v>
      </c>
      <c r="D33" s="27">
        <v>20251.2</v>
      </c>
      <c r="E33" s="27">
        <v>20251.2</v>
      </c>
      <c r="F33" s="21">
        <f t="shared" ref="F33:F38" si="2">SUM(E33/C33*100)</f>
        <v>100</v>
      </c>
    </row>
    <row r="34" spans="1:6" s="16" customFormat="1" ht="34.5" customHeight="1">
      <c r="A34" s="25" t="s">
        <v>91</v>
      </c>
      <c r="B34" s="25" t="s">
        <v>92</v>
      </c>
      <c r="C34" s="26">
        <v>320.5</v>
      </c>
      <c r="D34" s="27">
        <v>320.5</v>
      </c>
      <c r="E34" s="33">
        <v>320.5</v>
      </c>
      <c r="F34" s="21">
        <f t="shared" si="2"/>
        <v>100</v>
      </c>
    </row>
    <row r="35" spans="1:6" s="16" customFormat="1" ht="37.5" customHeight="1">
      <c r="A35" s="25" t="s">
        <v>93</v>
      </c>
      <c r="B35" s="25" t="s">
        <v>94</v>
      </c>
      <c r="C35" s="26">
        <v>70028.3</v>
      </c>
      <c r="D35" s="33">
        <v>57633.9</v>
      </c>
      <c r="E35" s="33">
        <v>70028.3</v>
      </c>
      <c r="F35" s="21">
        <f t="shared" si="2"/>
        <v>100</v>
      </c>
    </row>
    <row r="36" spans="1:6" s="16" customFormat="1" ht="53.25" customHeight="1">
      <c r="A36" s="25" t="s">
        <v>78</v>
      </c>
      <c r="B36" s="25" t="s">
        <v>40</v>
      </c>
      <c r="C36" s="26">
        <v>12.4</v>
      </c>
      <c r="D36" s="27"/>
      <c r="E36" s="27">
        <v>12.4</v>
      </c>
      <c r="F36" s="21">
        <f t="shared" si="2"/>
        <v>100</v>
      </c>
    </row>
    <row r="37" spans="1:6" s="16" customFormat="1" ht="67.5" customHeight="1">
      <c r="A37" s="25" t="s">
        <v>79</v>
      </c>
      <c r="B37" s="25" t="s">
        <v>41</v>
      </c>
      <c r="C37" s="26">
        <v>2372.6999999999998</v>
      </c>
      <c r="D37" s="27">
        <v>1782.4</v>
      </c>
      <c r="E37" s="27">
        <v>2372.6999999999998</v>
      </c>
      <c r="F37" s="21">
        <f t="shared" si="2"/>
        <v>100</v>
      </c>
    </row>
    <row r="38" spans="1:6" s="16" customFormat="1" ht="34.5" customHeight="1">
      <c r="A38" s="25" t="s">
        <v>95</v>
      </c>
      <c r="B38" s="25" t="s">
        <v>96</v>
      </c>
      <c r="C38" s="26">
        <v>5000</v>
      </c>
      <c r="D38" s="33"/>
      <c r="E38" s="33">
        <v>5000</v>
      </c>
      <c r="F38" s="21">
        <f t="shared" si="2"/>
        <v>100</v>
      </c>
    </row>
    <row r="39" spans="1:6" s="16" customFormat="1" ht="16.5" customHeight="1">
      <c r="A39" s="22" t="s">
        <v>42</v>
      </c>
      <c r="B39" s="22" t="s">
        <v>43</v>
      </c>
      <c r="C39" s="23"/>
      <c r="D39" s="24">
        <f>SUM(D40)</f>
        <v>54.1</v>
      </c>
      <c r="E39" s="24">
        <f>SUM(E40)</f>
        <v>54.1</v>
      </c>
      <c r="F39" s="21"/>
    </row>
    <row r="40" spans="1:6" s="16" customFormat="1" ht="36" customHeight="1">
      <c r="A40" s="25" t="s">
        <v>44</v>
      </c>
      <c r="B40" s="25" t="s">
        <v>45</v>
      </c>
      <c r="C40" s="26"/>
      <c r="D40" s="27">
        <v>54.1</v>
      </c>
      <c r="E40" s="27">
        <v>54.1</v>
      </c>
      <c r="F40" s="21"/>
    </row>
    <row r="41" spans="1:6" s="16" customFormat="1" ht="77.25" customHeight="1">
      <c r="A41" s="22" t="s">
        <v>97</v>
      </c>
      <c r="B41" s="22" t="s">
        <v>98</v>
      </c>
      <c r="C41" s="26"/>
      <c r="D41" s="24">
        <f>SUM(D42)</f>
        <v>59.8</v>
      </c>
      <c r="E41" s="24">
        <f>SUM(E42)</f>
        <v>59.8</v>
      </c>
      <c r="F41" s="11"/>
    </row>
    <row r="42" spans="1:6" s="16" customFormat="1" ht="36" customHeight="1">
      <c r="A42" s="25" t="s">
        <v>100</v>
      </c>
      <c r="B42" s="25" t="s">
        <v>99</v>
      </c>
      <c r="C42" s="26"/>
      <c r="D42" s="33">
        <v>59.8</v>
      </c>
      <c r="E42" s="33">
        <v>59.8</v>
      </c>
      <c r="F42" s="11"/>
    </row>
    <row r="43" spans="1:6" s="38" customFormat="1" ht="13.5" customHeight="1">
      <c r="A43" s="34"/>
      <c r="B43" s="35"/>
      <c r="C43" s="36"/>
      <c r="D43" s="36"/>
      <c r="E43" s="36"/>
      <c r="F43" s="37"/>
    </row>
    <row r="44" spans="1:6" s="38" customFormat="1" ht="22.5" hidden="1" customHeight="1">
      <c r="A44" s="35"/>
      <c r="B44" s="35"/>
      <c r="C44" s="36"/>
      <c r="D44" s="36"/>
      <c r="E44" s="36"/>
      <c r="F44" s="37"/>
    </row>
    <row r="45" spans="1:6" ht="126">
      <c r="A45" s="5" t="s">
        <v>3</v>
      </c>
      <c r="B45" s="6" t="s">
        <v>47</v>
      </c>
      <c r="C45" s="6" t="s">
        <v>103</v>
      </c>
      <c r="D45" s="6" t="s">
        <v>84</v>
      </c>
      <c r="E45" s="6" t="s">
        <v>104</v>
      </c>
      <c r="F45" s="6" t="s">
        <v>105</v>
      </c>
    </row>
    <row r="46" spans="1:6" ht="31.5">
      <c r="A46" s="22" t="s">
        <v>48</v>
      </c>
      <c r="B46" s="41" t="s">
        <v>69</v>
      </c>
      <c r="C46" s="45">
        <f>C47+C50+C53</f>
        <v>25427.200000000012</v>
      </c>
      <c r="D46" s="45">
        <f t="shared" ref="D46:E46" si="3">D47+D50+D53</f>
        <v>18000.200000000012</v>
      </c>
      <c r="E46" s="45">
        <f t="shared" si="3"/>
        <v>25427.200000000012</v>
      </c>
      <c r="F46" s="11">
        <f t="shared" ref="F46:F55" si="4">SUM(E46/C46*100)</f>
        <v>100</v>
      </c>
    </row>
    <row r="47" spans="1:6" ht="33.75" customHeight="1">
      <c r="A47" s="42" t="s">
        <v>49</v>
      </c>
      <c r="B47" s="42" t="s">
        <v>50</v>
      </c>
      <c r="C47" s="57">
        <f>C48+C49</f>
        <v>19000</v>
      </c>
      <c r="D47" s="57">
        <f t="shared" ref="D47:E47" si="5">D48+D49</f>
        <v>0</v>
      </c>
      <c r="E47" s="57">
        <f t="shared" si="5"/>
        <v>19000</v>
      </c>
      <c r="F47" s="11">
        <f t="shared" si="4"/>
        <v>100</v>
      </c>
    </row>
    <row r="48" spans="1:6" ht="48.75" customHeight="1">
      <c r="A48" s="43" t="s">
        <v>51</v>
      </c>
      <c r="B48" s="43" t="s">
        <v>70</v>
      </c>
      <c r="C48" s="44">
        <v>19000</v>
      </c>
      <c r="D48" s="44">
        <v>0</v>
      </c>
      <c r="E48" s="44">
        <v>19000</v>
      </c>
      <c r="F48" s="11">
        <f t="shared" si="4"/>
        <v>100</v>
      </c>
    </row>
    <row r="49" spans="1:6" ht="50.25" customHeight="1">
      <c r="A49" s="43" t="s">
        <v>52</v>
      </c>
      <c r="B49" s="43" t="s">
        <v>66</v>
      </c>
      <c r="C49" s="44">
        <v>0</v>
      </c>
      <c r="D49" s="44">
        <v>0</v>
      </c>
      <c r="E49" s="44">
        <v>0</v>
      </c>
      <c r="F49" s="21">
        <v>0</v>
      </c>
    </row>
    <row r="50" spans="1:6" ht="35.25" customHeight="1">
      <c r="A50" s="42" t="s">
        <v>71</v>
      </c>
      <c r="B50" s="42" t="s">
        <v>72</v>
      </c>
      <c r="C50" s="57">
        <f>C51+C52</f>
        <v>0</v>
      </c>
      <c r="D50" s="57">
        <f t="shared" ref="D50:E50" si="6">D51+D52</f>
        <v>19000</v>
      </c>
      <c r="E50" s="57">
        <f t="shared" si="6"/>
        <v>0</v>
      </c>
      <c r="F50" s="11">
        <v>0</v>
      </c>
    </row>
    <row r="51" spans="1:6" ht="64.5" customHeight="1">
      <c r="A51" s="43" t="s">
        <v>67</v>
      </c>
      <c r="B51" s="43" t="s">
        <v>68</v>
      </c>
      <c r="C51" s="44">
        <v>38000</v>
      </c>
      <c r="D51" s="58">
        <v>19000</v>
      </c>
      <c r="E51" s="44">
        <v>38000</v>
      </c>
      <c r="F51" s="11">
        <f t="shared" si="4"/>
        <v>100</v>
      </c>
    </row>
    <row r="52" spans="1:6" ht="50.25" customHeight="1">
      <c r="A52" s="43" t="s">
        <v>73</v>
      </c>
      <c r="B52" s="43" t="s">
        <v>66</v>
      </c>
      <c r="C52" s="44">
        <v>-38000</v>
      </c>
      <c r="D52" s="58">
        <v>0</v>
      </c>
      <c r="E52" s="44">
        <v>-38000</v>
      </c>
      <c r="F52" s="11">
        <f t="shared" si="4"/>
        <v>100</v>
      </c>
    </row>
    <row r="53" spans="1:6" ht="35.25" customHeight="1">
      <c r="A53" s="22" t="s">
        <v>53</v>
      </c>
      <c r="B53" s="22" t="s">
        <v>54</v>
      </c>
      <c r="C53" s="45">
        <f>C55+C54</f>
        <v>6427.2000000000116</v>
      </c>
      <c r="D53" s="45">
        <f t="shared" ref="D53:E53" si="7">D55+D54</f>
        <v>-999.79999999998836</v>
      </c>
      <c r="E53" s="45">
        <f t="shared" si="7"/>
        <v>6427.2000000000116</v>
      </c>
      <c r="F53" s="11">
        <f t="shared" si="4"/>
        <v>100</v>
      </c>
    </row>
    <row r="54" spans="1:6" ht="31.5">
      <c r="A54" s="43" t="s">
        <v>57</v>
      </c>
      <c r="B54" s="60" t="s">
        <v>58</v>
      </c>
      <c r="C54" s="44">
        <v>-342755</v>
      </c>
      <c r="D54" s="44">
        <v>-262452.5</v>
      </c>
      <c r="E54" s="58">
        <f>C54+13793</f>
        <v>-328962</v>
      </c>
      <c r="F54" s="11">
        <f t="shared" si="4"/>
        <v>95.975842803168447</v>
      </c>
    </row>
    <row r="55" spans="1:6" ht="31.5">
      <c r="A55" s="43" t="s">
        <v>55</v>
      </c>
      <c r="B55" s="60" t="s">
        <v>59</v>
      </c>
      <c r="C55" s="46">
        <v>349182.2</v>
      </c>
      <c r="D55" s="44">
        <v>261452.7</v>
      </c>
      <c r="E55" s="59">
        <f>C55-13793</f>
        <v>335389.2</v>
      </c>
      <c r="F55" s="11">
        <f t="shared" si="4"/>
        <v>96.049913197179009</v>
      </c>
    </row>
    <row r="56" spans="1:6" ht="33.75" customHeight="1">
      <c r="A56" s="47"/>
      <c r="B56" s="48"/>
      <c r="C56" s="49"/>
      <c r="D56" s="49"/>
      <c r="E56" s="49"/>
      <c r="F56" s="37"/>
    </row>
    <row r="57" spans="1:6" s="38" customFormat="1" ht="61.5" customHeight="1">
      <c r="A57" s="73" t="s">
        <v>46</v>
      </c>
      <c r="B57" s="73"/>
      <c r="C57" s="39"/>
      <c r="D57" s="39"/>
      <c r="E57" s="74" t="s">
        <v>81</v>
      </c>
      <c r="F57" s="75"/>
    </row>
    <row r="58" spans="1:6">
      <c r="A58" s="47"/>
      <c r="B58" s="48"/>
      <c r="C58" s="49"/>
      <c r="D58" s="49"/>
      <c r="E58" s="49"/>
      <c r="F58" s="37"/>
    </row>
    <row r="59" spans="1:6">
      <c r="A59" s="47"/>
      <c r="B59" s="48"/>
      <c r="C59" s="49"/>
      <c r="D59" s="49"/>
      <c r="E59" s="49"/>
      <c r="F59" s="37"/>
    </row>
    <row r="60" spans="1:6" ht="32.25" customHeight="1">
      <c r="A60" s="50"/>
      <c r="B60" s="51"/>
      <c r="C60" s="52"/>
      <c r="D60" s="52"/>
      <c r="E60" s="52"/>
      <c r="F60" s="53"/>
    </row>
    <row r="61" spans="1:6">
      <c r="A61" s="47"/>
      <c r="B61" s="48"/>
      <c r="C61" s="49"/>
      <c r="D61" s="49"/>
      <c r="E61" s="49"/>
      <c r="F61" s="37"/>
    </row>
    <row r="62" spans="1:6">
      <c r="A62" s="47"/>
      <c r="B62" s="48"/>
      <c r="C62" s="49"/>
      <c r="D62" s="49"/>
      <c r="E62" s="49"/>
      <c r="F62" s="37"/>
    </row>
    <row r="63" spans="1:6" ht="49.5" customHeight="1">
      <c r="A63" s="47"/>
      <c r="B63" s="48"/>
      <c r="C63" s="49"/>
      <c r="D63" s="49"/>
      <c r="E63" s="49"/>
      <c r="F63" s="37"/>
    </row>
    <row r="64" spans="1:6" ht="63.75" customHeight="1">
      <c r="A64" s="47"/>
      <c r="B64" s="48"/>
      <c r="C64" s="49"/>
      <c r="D64" s="49"/>
      <c r="E64" s="49"/>
      <c r="F64" s="37"/>
    </row>
    <row r="65" spans="1:6">
      <c r="A65" s="50"/>
      <c r="B65" s="51"/>
      <c r="C65" s="52"/>
      <c r="D65" s="52"/>
      <c r="E65" s="52"/>
      <c r="F65" s="53"/>
    </row>
    <row r="66" spans="1:6">
      <c r="A66" s="50"/>
      <c r="B66" s="51"/>
      <c r="C66" s="52"/>
      <c r="D66" s="52"/>
      <c r="E66" s="52"/>
      <c r="F66" s="53"/>
    </row>
    <row r="67" spans="1:6" ht="48" customHeight="1">
      <c r="A67" s="47"/>
      <c r="B67" s="48"/>
      <c r="C67" s="49"/>
      <c r="D67" s="49"/>
      <c r="E67" s="49"/>
      <c r="F67" s="37"/>
    </row>
    <row r="68" spans="1:6" ht="48.75" customHeight="1">
      <c r="A68" s="47"/>
      <c r="B68" s="48"/>
      <c r="C68" s="49"/>
      <c r="D68" s="49"/>
      <c r="E68" s="49"/>
      <c r="F68" s="37"/>
    </row>
    <row r="69" spans="1:6" ht="32.25" customHeight="1">
      <c r="A69" s="50"/>
      <c r="B69" s="51"/>
      <c r="C69" s="52"/>
      <c r="D69" s="52"/>
      <c r="E69" s="52"/>
      <c r="F69" s="53"/>
    </row>
    <row r="70" spans="1:6" ht="32.25" customHeight="1">
      <c r="A70" s="47"/>
      <c r="B70" s="48"/>
      <c r="C70" s="49"/>
      <c r="D70" s="49"/>
      <c r="E70" s="49"/>
      <c r="F70" s="37"/>
    </row>
    <row r="71" spans="1:6">
      <c r="A71" s="47"/>
      <c r="B71" s="48"/>
      <c r="C71" s="49"/>
      <c r="D71" s="49"/>
      <c r="E71" s="49"/>
      <c r="F71" s="37"/>
    </row>
    <row r="72" spans="1:6">
      <c r="A72" s="47"/>
      <c r="B72" s="48"/>
      <c r="C72" s="49"/>
      <c r="D72" s="49"/>
      <c r="E72" s="49"/>
      <c r="F72" s="37"/>
    </row>
    <row r="73" spans="1:6">
      <c r="A73" s="47"/>
      <c r="B73" s="48"/>
      <c r="C73" s="49"/>
      <c r="D73" s="49"/>
      <c r="E73" s="49"/>
      <c r="F73" s="37"/>
    </row>
    <row r="74" spans="1:6">
      <c r="A74" s="47"/>
      <c r="B74" s="48"/>
      <c r="C74" s="49"/>
      <c r="D74" s="49"/>
      <c r="E74" s="49"/>
      <c r="F74" s="37"/>
    </row>
    <row r="75" spans="1:6">
      <c r="A75" s="50"/>
      <c r="B75" s="51"/>
      <c r="C75" s="52"/>
      <c r="D75" s="52"/>
      <c r="E75" s="52"/>
      <c r="F75" s="53"/>
    </row>
    <row r="76" spans="1:6" ht="49.5" customHeight="1">
      <c r="A76" s="47"/>
      <c r="B76" s="48"/>
      <c r="C76" s="49"/>
      <c r="D76" s="49"/>
      <c r="E76" s="49"/>
      <c r="F76" s="37"/>
    </row>
    <row r="77" spans="1:6">
      <c r="A77" s="50"/>
      <c r="B77" s="51"/>
      <c r="C77" s="52"/>
      <c r="D77" s="52"/>
      <c r="E77" s="52"/>
      <c r="F77" s="53"/>
    </row>
    <row r="78" spans="1:6" ht="18" customHeight="1">
      <c r="A78" s="47"/>
      <c r="B78" s="48"/>
      <c r="C78" s="49"/>
      <c r="D78" s="49"/>
      <c r="E78" s="49"/>
      <c r="F78" s="37"/>
    </row>
    <row r="79" spans="1:6" ht="17.25" customHeight="1">
      <c r="A79" s="47"/>
      <c r="B79" s="48"/>
      <c r="C79" s="49"/>
      <c r="D79" s="49"/>
      <c r="E79" s="49"/>
      <c r="F79" s="37"/>
    </row>
    <row r="80" spans="1:6" ht="15.75" customHeight="1">
      <c r="A80" s="47"/>
      <c r="B80" s="48"/>
      <c r="C80" s="49"/>
      <c r="D80" s="49"/>
      <c r="E80" s="49"/>
      <c r="F80" s="37"/>
    </row>
    <row r="81" spans="1:6" ht="30.75" customHeight="1">
      <c r="A81" s="47"/>
      <c r="B81" s="48"/>
      <c r="C81" s="49"/>
      <c r="D81" s="49"/>
      <c r="E81" s="49"/>
      <c r="F81" s="37"/>
    </row>
    <row r="82" spans="1:6" ht="18.75" customHeight="1">
      <c r="A82" s="47"/>
      <c r="B82" s="48"/>
      <c r="C82" s="49"/>
      <c r="D82" s="49"/>
      <c r="E82" s="49"/>
      <c r="F82" s="37"/>
    </row>
    <row r="83" spans="1:6" ht="16.5" customHeight="1">
      <c r="A83" s="47"/>
      <c r="B83" s="48"/>
      <c r="C83" s="49"/>
      <c r="D83" s="49"/>
      <c r="E83" s="49"/>
      <c r="F83" s="37"/>
    </row>
    <row r="84" spans="1:6">
      <c r="A84" s="47"/>
      <c r="B84" s="48"/>
      <c r="C84" s="49"/>
      <c r="D84" s="49"/>
      <c r="E84" s="49"/>
      <c r="F84" s="37"/>
    </row>
    <row r="85" spans="1:6" ht="33" customHeight="1">
      <c r="A85" s="47"/>
      <c r="B85" s="48"/>
      <c r="C85" s="49"/>
      <c r="D85" s="49"/>
      <c r="E85" s="49"/>
      <c r="F85" s="37"/>
    </row>
    <row r="86" spans="1:6">
      <c r="A86" s="12"/>
      <c r="B86" s="39"/>
      <c r="C86" s="40"/>
      <c r="D86" s="12"/>
      <c r="E86" s="12"/>
      <c r="F86" s="12"/>
    </row>
    <row r="88" spans="1:6">
      <c r="C88" s="49"/>
    </row>
  </sheetData>
  <mergeCells count="5">
    <mergeCell ref="A3:F3"/>
    <mergeCell ref="A1:F1"/>
    <mergeCell ref="A2:F2"/>
    <mergeCell ref="A57:B57"/>
    <mergeCell ref="E57:F57"/>
  </mergeCells>
  <phoneticPr fontId="14" type="noConversion"/>
  <pageMargins left="0.59055118110236227" right="0.47244094488188981" top="0.39370078740157483" bottom="0.39370078740157483" header="0" footer="0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(доходы, источни (2)</vt:lpstr>
      <vt:lpstr>Лист1</vt:lpstr>
      <vt:lpstr>Лист2</vt:lpstr>
      <vt:lpstr>Лист3</vt:lpstr>
      <vt:lpstr>'приложение (доходы, источни (2)'!Заголовки_для_печати</vt:lpstr>
      <vt:lpstr>'приложение (доходы, источни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2023-11-14T05:41:36Z</cp:lastPrinted>
  <dcterms:created xsi:type="dcterms:W3CDTF">1996-10-08T23:32:33Z</dcterms:created>
  <dcterms:modified xsi:type="dcterms:W3CDTF">2023-11-14T05:41:39Z</dcterms:modified>
</cp:coreProperties>
</file>